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ouncil Activities/Finance/"/>
    </mc:Choice>
  </mc:AlternateContent>
  <xr:revisionPtr revIDLastSave="100" documentId="13_ncr:1_{FFB1F589-5754-475A-A6FF-7656B809441E}" xr6:coauthVersionLast="47" xr6:coauthVersionMax="47" xr10:uidLastSave="{779EAD3D-422D-421B-989C-6EE9B3EA1A0B}"/>
  <bookViews>
    <workbookView xWindow="-120" yWindow="-120" windowWidth="29040" windowHeight="15720" xr2:uid="{258B1461-5DAC-48B4-8208-CF99BD1B78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4" i="1"/>
  <c r="G13" i="1"/>
  <c r="G12" i="1"/>
  <c r="G11" i="1"/>
  <c r="G10" i="1"/>
  <c r="G9" i="1"/>
  <c r="F9" i="1"/>
  <c r="E16" i="1"/>
  <c r="E15" i="1"/>
  <c r="E14" i="1"/>
  <c r="E13" i="1"/>
  <c r="E12" i="1"/>
  <c r="E11" i="1"/>
  <c r="E10" i="1"/>
  <c r="E9" i="1"/>
  <c r="J4" i="1"/>
  <c r="K4" i="1" s="1"/>
  <c r="G15" i="1" l="1"/>
  <c r="I6" i="1"/>
  <c r="I4" i="1"/>
  <c r="J12" i="1" l="1"/>
  <c r="K12" i="1" s="1"/>
  <c r="I12" i="1"/>
  <c r="J16" i="1"/>
  <c r="K16" i="1" s="1"/>
  <c r="I16" i="1"/>
  <c r="J11" i="1"/>
  <c r="K11" i="1" s="1"/>
  <c r="I11" i="1"/>
  <c r="J9" i="1"/>
  <c r="K9" i="1" s="1"/>
  <c r="I9" i="1"/>
  <c r="J14" i="1"/>
  <c r="K14" i="1" s="1"/>
  <c r="I14" i="1"/>
  <c r="J15" i="1"/>
  <c r="K15" i="1" s="1"/>
  <c r="I15" i="1"/>
  <c r="J10" i="1"/>
  <c r="K10" i="1" s="1"/>
  <c r="I10" i="1"/>
  <c r="J13" i="1"/>
  <c r="K13" i="1" s="1"/>
  <c r="I13" i="1"/>
</calcChain>
</file>

<file path=xl/sharedStrings.xml><?xml version="1.0" encoding="utf-8"?>
<sst xmlns="http://schemas.openxmlformats.org/spreadsheetml/2006/main" count="17" uniqueCount="16">
  <si>
    <t>Band A</t>
  </si>
  <si>
    <t>Band B</t>
  </si>
  <si>
    <t>Band C</t>
  </si>
  <si>
    <t>Band D</t>
  </si>
  <si>
    <t>Band E</t>
  </si>
  <si>
    <t>Band F</t>
  </si>
  <si>
    <t>Band G</t>
  </si>
  <si>
    <t>Band H</t>
  </si>
  <si>
    <t>Precept</t>
  </si>
  <si>
    <t>Tax Base</t>
  </si>
  <si>
    <t>-</t>
  </si>
  <si>
    <t>Increase
£/yr</t>
  </si>
  <si>
    <t>Increase
£/wk</t>
  </si>
  <si>
    <t>Increase
%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</si>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</sst>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B2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164" fontId="0" fillId="3" borderId="0" xfId="0" quotePrefix="1" applyNumberForma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B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66FD-F1BF-4884-9233-97F9EAB26D9E}">
  <dimension ref="B2:L16"/>
  <sheetViews>
    <sheetView tabSelected="1" zoomScale="205" zoomScaleNormal="205" workbookViewId="0">
      <selection activeCell="N12" sqref="N12"/>
    </sheetView>
  </sheetViews>
  <sheetFormatPr defaultRowHeight="15" x14ac:dyDescent="0.25"/>
  <cols>
    <col min="1" max="1" width="9.140625" style="1"/>
    <col min="2" max="2" width="1.140625" style="1" customWidth="1"/>
    <col min="3" max="3" width="9.140625" style="1"/>
    <col min="4" max="4" width="1" style="1" customWidth="1"/>
    <col min="5" max="5" width="9.140625" style="1"/>
    <col min="6" max="6" width="1" style="1" customWidth="1"/>
    <col min="7" max="7" width="9.140625" style="1"/>
    <col min="8" max="8" width="1" style="1" customWidth="1"/>
    <col min="9" max="10" width="11.42578125" style="1" customWidth="1"/>
    <col min="11" max="11" width="13.42578125" style="1" bestFit="1" customWidth="1"/>
    <col min="12" max="12" width="1.140625" style="1" customWidth="1"/>
    <col min="13" max="16384" width="9.140625" style="1"/>
  </cols>
  <sheetData>
    <row r="2" spans="2:12" ht="30" x14ac:dyDescent="0.25">
      <c r="B2" s="2"/>
      <c r="C2" s="2"/>
      <c r="D2" s="2"/>
      <c r="E2" s="9" t="s">
        <v>14</v>
      </c>
      <c r="F2" s="9"/>
      <c r="G2" s="9" t="s">
        <v>15</v>
      </c>
      <c r="H2" s="9"/>
      <c r="I2" s="10" t="s">
        <v>13</v>
      </c>
      <c r="J2" s="10" t="s">
        <v>11</v>
      </c>
      <c r="K2" s="10" t="s">
        <v>12</v>
      </c>
      <c r="L2" s="2"/>
    </row>
    <row r="3" spans="2:12" ht="5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2"/>
      <c r="C4" s="6" t="s">
        <v>8</v>
      </c>
      <c r="D4" s="9"/>
      <c r="E4" s="7">
        <v>35000</v>
      </c>
      <c r="F4" s="15">
        <v>51280</v>
      </c>
      <c r="G4" s="7">
        <v>39000</v>
      </c>
      <c r="H4" s="11"/>
      <c r="I4" s="4">
        <f>(G4/E4)-100%</f>
        <v>0.11428571428571432</v>
      </c>
      <c r="J4" s="11">
        <f>G4-E4</f>
        <v>4000</v>
      </c>
      <c r="K4" s="3">
        <f>J4/52</f>
        <v>76.92307692307692</v>
      </c>
      <c r="L4" s="2"/>
    </row>
    <row r="5" spans="2:12" ht="6.75" customHeight="1" x14ac:dyDescent="0.25">
      <c r="B5" s="2"/>
      <c r="C5" s="9"/>
      <c r="D5" s="9"/>
      <c r="E5" s="15"/>
      <c r="F5" s="15"/>
      <c r="G5" s="15"/>
      <c r="H5" s="11"/>
      <c r="I5" s="4"/>
      <c r="J5" s="11"/>
      <c r="K5" s="3"/>
      <c r="L5" s="2"/>
    </row>
    <row r="6" spans="2:12" x14ac:dyDescent="0.25">
      <c r="B6" s="2"/>
      <c r="C6" s="6" t="s">
        <v>9</v>
      </c>
      <c r="D6" s="9"/>
      <c r="E6" s="8">
        <v>346.1</v>
      </c>
      <c r="F6" s="16"/>
      <c r="G6" s="8">
        <v>354.6</v>
      </c>
      <c r="H6" s="12"/>
      <c r="I6" s="4">
        <f>(G6/E6)-100%</f>
        <v>2.4559375902918124E-2</v>
      </c>
      <c r="J6" s="13" t="s">
        <v>10</v>
      </c>
      <c r="K6" s="14" t="s">
        <v>10</v>
      </c>
      <c r="L6" s="2"/>
    </row>
    <row r="7" spans="2:12" ht="5.25" customHeight="1" x14ac:dyDescent="0.25">
      <c r="B7" s="2"/>
      <c r="C7" s="2"/>
      <c r="D7" s="2"/>
      <c r="E7" s="12"/>
      <c r="F7" s="12"/>
      <c r="G7" s="12"/>
      <c r="H7" s="12"/>
      <c r="I7" s="4"/>
      <c r="J7" s="13"/>
      <c r="K7" s="14"/>
      <c r="L7" s="2"/>
    </row>
    <row r="8" spans="2:12" ht="6" customHeight="1" x14ac:dyDescent="0.25">
      <c r="B8" s="2"/>
      <c r="C8" s="2"/>
      <c r="D8" s="2"/>
      <c r="E8" s="2"/>
      <c r="F8" s="2"/>
      <c r="G8" s="2"/>
      <c r="H8" s="2"/>
      <c r="I8" s="4"/>
      <c r="J8" s="2"/>
      <c r="K8" s="3"/>
      <c r="L8" s="2"/>
    </row>
    <row r="9" spans="2:12" x14ac:dyDescent="0.25">
      <c r="B9" s="2"/>
      <c r="C9" s="2" t="s">
        <v>0</v>
      </c>
      <c r="D9" s="2"/>
      <c r="E9" s="3">
        <f>($E$4/$E$6)*(6/9)</f>
        <v>67.417894635461806</v>
      </c>
      <c r="F9" s="3">
        <f t="shared" ref="F9" si="0">($E$4/$E$6)*(6/9)</f>
        <v>67.417894635461806</v>
      </c>
      <c r="G9" s="3">
        <f>($G$4/$G$6)*(6/9)</f>
        <v>73.322053017484478</v>
      </c>
      <c r="H9" s="3"/>
      <c r="I9" s="4">
        <f t="shared" ref="I9:I16" si="1">(G9/E9)-100%</f>
        <v>8.7575537829344796E-2</v>
      </c>
      <c r="J9" s="3">
        <f>G9-E9</f>
        <v>5.904158382022672</v>
      </c>
      <c r="K9" s="3">
        <f t="shared" ref="K9:K16" si="2">J9/52</f>
        <v>0.11354150734658984</v>
      </c>
      <c r="L9" s="2"/>
    </row>
    <row r="10" spans="2:12" x14ac:dyDescent="0.25">
      <c r="B10" s="2"/>
      <c r="C10" s="2" t="s">
        <v>1</v>
      </c>
      <c r="D10" s="2"/>
      <c r="E10" s="3">
        <f>($E$4/$E$6)*(7/9)</f>
        <v>78.654210408038779</v>
      </c>
      <c r="F10" s="3"/>
      <c r="G10" s="3">
        <f>($G$4/$G$6)*(7/9)</f>
        <v>85.542395187065239</v>
      </c>
      <c r="H10" s="3"/>
      <c r="I10" s="4">
        <f t="shared" si="1"/>
        <v>8.7575537829345018E-2</v>
      </c>
      <c r="J10" s="3">
        <f t="shared" ref="J10:J16" si="3">G10-E10</f>
        <v>6.8881847790264601</v>
      </c>
      <c r="K10" s="3">
        <f t="shared" si="2"/>
        <v>0.13246509190435501</v>
      </c>
      <c r="L10" s="2"/>
    </row>
    <row r="11" spans="2:12" x14ac:dyDescent="0.25">
      <c r="B11" s="2"/>
      <c r="C11" s="2" t="s">
        <v>2</v>
      </c>
      <c r="D11" s="2"/>
      <c r="E11" s="3">
        <f>($E$4/$E$6)*(8/9)</f>
        <v>89.890526180615737</v>
      </c>
      <c r="F11" s="3"/>
      <c r="G11" s="3">
        <f>($G$4/$G$6)*(8/9)</f>
        <v>97.762737356645985</v>
      </c>
      <c r="H11" s="3"/>
      <c r="I11" s="4">
        <f t="shared" si="1"/>
        <v>8.7575537829345018E-2</v>
      </c>
      <c r="J11" s="3">
        <f t="shared" si="3"/>
        <v>7.8722111760302482</v>
      </c>
      <c r="K11" s="3">
        <f t="shared" si="2"/>
        <v>0.15138867646212015</v>
      </c>
      <c r="L11" s="2"/>
    </row>
    <row r="12" spans="2:12" x14ac:dyDescent="0.25">
      <c r="B12" s="2"/>
      <c r="C12" s="6" t="s">
        <v>3</v>
      </c>
      <c r="D12" s="6"/>
      <c r="E12" s="17">
        <f>($E$4/$E$6)*(9/9)</f>
        <v>101.12684195319271</v>
      </c>
      <c r="F12" s="17"/>
      <c r="G12" s="17">
        <f>($G$4/$G$6)*(9/9)</f>
        <v>109.98307952622673</v>
      </c>
      <c r="H12" s="17"/>
      <c r="I12" s="5">
        <f t="shared" si="1"/>
        <v>8.7575537829345018E-2</v>
      </c>
      <c r="J12" s="17">
        <f t="shared" si="3"/>
        <v>8.8562375730340221</v>
      </c>
      <c r="K12" s="17">
        <f t="shared" si="2"/>
        <v>0.17031226101988503</v>
      </c>
      <c r="L12" s="2"/>
    </row>
    <row r="13" spans="2:12" x14ac:dyDescent="0.25">
      <c r="B13" s="2"/>
      <c r="C13" s="2" t="s">
        <v>4</v>
      </c>
      <c r="D13" s="2"/>
      <c r="E13" s="3">
        <f>($E$4/$E$6)*(11/9)</f>
        <v>123.59947349834665</v>
      </c>
      <c r="F13" s="3"/>
      <c r="G13" s="3">
        <f>($G$4/$G$6)*(11/9)</f>
        <v>134.42376386538822</v>
      </c>
      <c r="H13" s="3"/>
      <c r="I13" s="4">
        <f t="shared" si="1"/>
        <v>8.7575537829344796E-2</v>
      </c>
      <c r="J13" s="3">
        <f t="shared" si="3"/>
        <v>10.82429036704157</v>
      </c>
      <c r="K13" s="3">
        <f t="shared" si="2"/>
        <v>0.2081594301354148</v>
      </c>
      <c r="L13" s="2"/>
    </row>
    <row r="14" spans="2:12" x14ac:dyDescent="0.25">
      <c r="B14" s="2"/>
      <c r="C14" s="2" t="s">
        <v>5</v>
      </c>
      <c r="D14" s="2"/>
      <c r="E14" s="3">
        <f>($E$4/$E$6)*(13/9)</f>
        <v>146.07210504350058</v>
      </c>
      <c r="F14" s="3"/>
      <c r="G14" s="3">
        <f>($G$4/$G$6)*(13/9)</f>
        <v>158.86444820454972</v>
      </c>
      <c r="H14" s="3"/>
      <c r="I14" s="4">
        <f t="shared" si="1"/>
        <v>8.7575537829345018E-2</v>
      </c>
      <c r="J14" s="3">
        <f t="shared" si="3"/>
        <v>12.792343161049132</v>
      </c>
      <c r="K14" s="3">
        <f t="shared" si="2"/>
        <v>0.24600659925094484</v>
      </c>
      <c r="L14" s="2"/>
    </row>
    <row r="15" spans="2:12" x14ac:dyDescent="0.25">
      <c r="B15" s="2"/>
      <c r="C15" s="2" t="s">
        <v>6</v>
      </c>
      <c r="D15" s="2"/>
      <c r="E15" s="3">
        <f>($E$4/$E$6)*(15/9)</f>
        <v>168.54473658865453</v>
      </c>
      <c r="F15" s="3"/>
      <c r="G15" s="3">
        <f>($G$4/$G$6)*(15/9)</f>
        <v>183.30513254371124</v>
      </c>
      <c r="H15" s="3"/>
      <c r="I15" s="4">
        <f t="shared" si="1"/>
        <v>8.7575537829345018E-2</v>
      </c>
      <c r="J15" s="3">
        <f t="shared" si="3"/>
        <v>14.760395955056708</v>
      </c>
      <c r="K15" s="3">
        <f t="shared" si="2"/>
        <v>0.28385376836647513</v>
      </c>
      <c r="L15" s="2"/>
    </row>
    <row r="16" spans="2:12" x14ac:dyDescent="0.25">
      <c r="B16" s="2"/>
      <c r="C16" s="2" t="s">
        <v>7</v>
      </c>
      <c r="D16" s="2"/>
      <c r="E16" s="3">
        <f>($E$4/$E$6)*(18/9)</f>
        <v>202.25368390638542</v>
      </c>
      <c r="F16" s="3"/>
      <c r="G16" s="3">
        <f>($G$4/$G$6)*(18/9)</f>
        <v>219.96615905245346</v>
      </c>
      <c r="H16" s="3"/>
      <c r="I16" s="4">
        <f t="shared" si="1"/>
        <v>8.7575537829345018E-2</v>
      </c>
      <c r="J16" s="3">
        <f t="shared" si="3"/>
        <v>17.712475146068044</v>
      </c>
      <c r="K16" s="3">
        <f t="shared" si="2"/>
        <v>0.34062452203977006</v>
      </c>
      <c r="L1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8" ma:contentTypeDescription="Create a new document." ma:contentTypeScope="" ma:versionID="9d9d1a2536ee7e1e579a0af5571a9081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e4107c4dcb65ffbb189355ce0fa6204b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E276F-5D40-451B-A3C3-36C78AE59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FA6D1-9E8A-4607-AF78-19E85D5EA8D9}">
  <ds:schemaRefs>
    <ds:schemaRef ds:uri="http://schemas.microsoft.com/office/2006/metadata/properties"/>
    <ds:schemaRef ds:uri="http://schemas.microsoft.com/office/infopath/2007/PartnerControls"/>
    <ds:schemaRef ds:uri="179e3f07-31ab-45be-a345-8534b1ac0c69"/>
    <ds:schemaRef ds:uri="f0a8d02b-2d38-4fe2-ab13-eb735b152d23"/>
  </ds:schemaRefs>
</ds:datastoreItem>
</file>

<file path=customXml/itemProps3.xml><?xml version="1.0" encoding="utf-8"?>
<ds:datastoreItem xmlns:ds="http://schemas.openxmlformats.org/officeDocument/2006/customXml" ds:itemID="{0C959CB9-D6ED-4745-A17A-FEF7D8CF0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Danny Moody</cp:lastModifiedBy>
  <dcterms:created xsi:type="dcterms:W3CDTF">2022-03-19T08:53:28Z</dcterms:created>
  <dcterms:modified xsi:type="dcterms:W3CDTF">2024-10-11T08:23:39Z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